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12 - CPD/1. Doc. treballada/"/>
    </mc:Choice>
  </mc:AlternateContent>
  <xr:revisionPtr revIDLastSave="7" documentId="13_ncr:1_{3FEC4528-EF22-4A7B-8168-5064C11DEA8B}" xr6:coauthVersionLast="47" xr6:coauthVersionMax="47" xr10:uidLastSave="{EC617172-D337-45BF-8631-74F3E8FE2DD0}"/>
  <bookViews>
    <workbookView xWindow="-120" yWindow="-120" windowWidth="29040" windowHeight="15840" activeTab="1" xr2:uid="{00000000-000D-0000-FFFF-FFFF00000000}"/>
  </bookViews>
  <sheets>
    <sheet name="INSTRUCCIONS  COMPLIMENTACIÓ" sheetId="3" r:id="rId1"/>
    <sheet name="LOT ÚNIC" sheetId="1" r:id="rId2"/>
  </sheets>
  <definedNames>
    <definedName name="_xlnm.Print_Area" localSheetId="0">'INSTRUCCIONS  COMPLIMENTACIÓ'!$A$1:$L$21</definedName>
    <definedName name="_xlnm.Print_Area" localSheetId="1">'LOT ÚNIC'!$B$1:$J$67</definedName>
    <definedName name="_xlnm.Print_Titles" localSheetId="1">'LOT ÚNIC'!$16:$16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3" i="1" l="1"/>
  <c r="F23" i="1" s="1"/>
  <c r="H23" i="1"/>
  <c r="J23" i="1" s="1"/>
  <c r="E21" i="1"/>
  <c r="E24" i="1"/>
  <c r="E25" i="1"/>
  <c r="H27" i="1"/>
  <c r="H24" i="1"/>
  <c r="H25" i="1"/>
  <c r="H19" i="1"/>
  <c r="H20" i="1"/>
  <c r="H21" i="1"/>
  <c r="H18" i="1"/>
  <c r="E20" i="1"/>
  <c r="E19" i="1"/>
  <c r="E18" i="1"/>
  <c r="J19" i="1" l="1"/>
  <c r="J25" i="1"/>
  <c r="J24" i="1"/>
  <c r="J21" i="1"/>
  <c r="J20" i="1"/>
  <c r="J18" i="1"/>
  <c r="J27" i="1"/>
  <c r="E27" i="1"/>
  <c r="F27" i="1" s="1"/>
  <c r="F25" i="1"/>
  <c r="F24" i="1"/>
  <c r="F21" i="1"/>
  <c r="F20" i="1"/>
  <c r="F19" i="1"/>
  <c r="F18" i="1"/>
  <c r="F22" i="1" l="1"/>
  <c r="E26" i="1"/>
  <c r="F26" i="1" s="1"/>
  <c r="E17" i="1"/>
  <c r="H22" i="1"/>
  <c r="J22" i="1" s="1"/>
  <c r="F17" i="1"/>
  <c r="H26" i="1"/>
  <c r="J26" i="1" s="1"/>
  <c r="H17" i="1"/>
  <c r="E22" i="1"/>
  <c r="E28" i="1" l="1"/>
  <c r="F28" i="1"/>
  <c r="H28" i="1"/>
  <c r="J17" i="1"/>
  <c r="J28" i="1" s="1"/>
  <c r="I16" i="3"/>
  <c r="L16" i="3"/>
</calcChain>
</file>

<file path=xl/sharedStrings.xml><?xml version="1.0" encoding="utf-8"?>
<sst xmlns="http://schemas.openxmlformats.org/spreadsheetml/2006/main" count="91" uniqueCount="77">
  <si>
    <t>ANNEX DE COMPLIMENTACIÓ OBLIGATORIA D'OFERTA ECONÒMICA</t>
  </si>
  <si>
    <t>TITOL DE L'EXPEDIENT:</t>
  </si>
  <si>
    <t>NÚMERO D'EXPEDIENT: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</si>
  <si>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</si>
  <si>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</si>
  <si>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</si>
  <si>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</si>
  <si>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</si>
  <si>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</si>
  <si>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</si>
  <si>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</si>
  <si>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DADES DEL LICITADOR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</si>
  <si>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</si>
  <si>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</si>
  <si>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</si>
  <si>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</si>
  <si>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</si>
  <si>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</si>
  <si>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</si>
  <si>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</si>
  <si>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</si>
  <si>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</si>
  <si>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</si>
  <si>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</si>
  <si>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</si>
  <si>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</si>
  <si>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</si>
  <si>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</si>
  <si>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</si>
  <si>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 xml:space="preserve">Import de licitació sense IVA </t>
  </si>
  <si>
    <t>Import  de licitació IVA inclòs</t>
  </si>
  <si>
    <t>Preu ofertat sense IVA</t>
  </si>
  <si>
    <t xml:space="preserve">CORREU ELECTRÒNIC: </t>
  </si>
  <si>
    <t xml:space="preserve">EMPRESA: </t>
  </si>
  <si>
    <t>CIF:</t>
  </si>
  <si>
    <t>Descripció Concepte</t>
  </si>
  <si>
    <t>Puntuació</t>
  </si>
  <si>
    <t>Màxima</t>
  </si>
  <si>
    <t>Valor de Resposta</t>
  </si>
  <si>
    <t>ANNEX 2 - OFERTA ECONÒMICA I TÈCNICA AUTOMÀTICA</t>
  </si>
  <si>
    <t>S'ha d'emplenar les dades de capçalera a cada fulla/lot, així com introduir el preu unitari a les cel.les ombrejades en color violeta clar.</t>
  </si>
  <si>
    <t>Total durada del contracte (5 anys)</t>
  </si>
  <si>
    <t>Quantitat Total (Unitats)</t>
  </si>
  <si>
    <t xml:space="preserve">Llicències de Software </t>
  </si>
  <si>
    <t>SERVIDORS (Fins a 6 punts)</t>
  </si>
  <si>
    <t>Fins a 6 punts</t>
  </si>
  <si>
    <t>Es valoraran millores en rendiment de CPU per increments en unitats de 5 GHz per node respecte el sol·licitat com a requeriments mínims:
▪ Si &gt;= +10 GHz per node → 2 punts, 
▪ Si &lt; +10 GHz per node i &gt;=+5 GHz per node → 1 punt, 
▪ Si &lt; +5 GHz per node → 0 punts.
S’ha de tenir en compte que en els increments de cores s’han de considerar les llicències addicionals de Windows Datacenter requerides sense cost per LRC.</t>
  </si>
  <si>
    <t>Que quedin bancs lliures: es valorarà com a millora l’ optimització de canals de memòria RAM per a millorar el rendiment, així com la capacitat d'ampliació: 
Si &gt;= 50% de bancs lliures à 2 punts,  
Si &lt; 50% de bancs lliures i &gt;= 33% de bancs lliures à 1 punt,  
Si &lt; 33% de bancs lliures, no es puntua</t>
  </si>
  <si>
    <t>CABINA D'EMMAGATZEMATGE (Fins a 6 punts)</t>
  </si>
  <si>
    <t>CRITERIS TÈCNICS (Fins a 15 punts)</t>
  </si>
  <si>
    <t>CRITERIS ECONÒMICS (Fins a 30 punts)</t>
  </si>
  <si>
    <t>Es valorarà la millora en la capacitat del disc FLASH en comparació amb els requisits mínims sol·licitats:
▪ Si &gt;= +1 TB → 2 punts, 
▪ Si &lt; 1 TB i &gt;=0,5 TB → 1 punt, 
▪ Si &lt; 0,5 TB → 0 punts.</t>
  </si>
  <si>
    <t>Es valorarà la millora en la capacitat dels discs SAS i NL-SAS en comparació amb els requisits mínims sol·licitats:
▪ Si &gt;= +4 TB → 2 punts, 
▪ Si &lt; 4 TB i &gt;=2 TB → 1 punt, 
▪ Si &lt; 2 TB → 0 punts.</t>
  </si>
  <si>
    <t>Es valorarà la compatibilitat del sistema proposat amb la monitorització i gestió actual de cabines existents (Dell Unity-XT, CloudIQ):
▪ Si és compatible → 2 punts,
▪ Si no és compatible → 0 punts</t>
  </si>
  <si>
    <t>TEMPS DE SERVEI (Fins a 3 punts)</t>
  </si>
  <si>
    <t>Fins a 3 punts</t>
  </si>
  <si>
    <t>Introduir el preu unitari a la columna G a les cel.les ombrejades en color violeta clar, i les  dades de capçalera d'aquest full</t>
  </si>
  <si>
    <t>Introduir el valor de resposta a la columna D a les cel.les ombrejades en color violeta clar.</t>
  </si>
  <si>
    <t>Es valorarà la compatibilitat del sistema proposat amb la monitorització i gestió actual dels servidors existents (HPE):
▪ Si és compatible → 2 punts,
▪ Si no és compatible → 0 punts.</t>
  </si>
  <si>
    <t>LRC 12/2025-PH</t>
  </si>
  <si>
    <t>Switchos (C9200L-24T-4X, C9200L-STACK-KIT, PWR-C5-125WAC + cablejat indicat al ppt)</t>
  </si>
  <si>
    <t>Servidors virtualització alt rendiment (inclou cablejat indicat al ppt)</t>
  </si>
  <si>
    <t>Servidors virtualització (inclou cablejat indicat al ppt)</t>
  </si>
  <si>
    <t>Cabina d'emmagatzematge híbrida (inclou cablejat indicat al ppt)</t>
  </si>
  <si>
    <t>Llicència C9200L Cisco DNA Essentials, 24-port amb 5 anys de manteniment (C9200-DNA-E-24-3Y, C9200-NW-E-24, CON-SNT-C9200L24 (60 mesos))</t>
  </si>
  <si>
    <t>Ampliació Llicència VMware VvSphere Standard per a 3 anys de manteniment - VCF-VSP-STD-8 (3Y)</t>
  </si>
  <si>
    <t>Import oferta IVA inclòs</t>
  </si>
  <si>
    <t>Import oferta (s/IVA)</t>
  </si>
  <si>
    <t>Preu unitari d'oferta sense IVA</t>
  </si>
  <si>
    <t>Preu unitari de licitació sense IVA</t>
  </si>
  <si>
    <t>Instal·lació in-situ dels diferents components adquirits - s'han pressupostat 100 hores (Inclou la formació recollida al ppt)</t>
  </si>
  <si>
    <t>Hores de suport al departament TIC durant els 5 anys del servei de suport.
La valoració d’aquest criteri es regirà per la fórmula següent, que s’aplicarà sobre el número d’hores proposades.</t>
  </si>
  <si>
    <t>Llicències Windows Server 2025 Datacenter per als 2 servidors</t>
  </si>
  <si>
    <t>Subministrament hardware</t>
  </si>
  <si>
    <t>Instal.lació i formació</t>
  </si>
  <si>
    <t xml:space="preserve">CONTRACTACIÓ DEL SUBMINISTRAMENT, EN RÈGIM D'ADQUISICIÓ PRÒPIA, DELS SISTEMES NECESSARIS PER A LA RENOVACIÓ DE DE L’ENTORN PRODUCTIU DEL CENTRE </t>
  </si>
  <si>
    <t>DE PROCESSAMENT DE DADES (CPD) UBICAT A L'HOSPITAL DEL MAR DEL LABORATORI DE REFERÈNCIA DE CATALUNYA,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</si>
</sst>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_-* #,##0.00\ [$€-C0A]_-;\-* #,##0.00\ [$€-C0A]_-;_-* &quot;-&quot;??\ [$€-C0A]_-;_-@_-"/>
    <numFmt numFmtId="167" formatCode="0.000000000"/>
    <numFmt numFmtId="168" formatCode="#,##0.00\ &quot;€&quot;"/>
    <numFmt numFmtId="169" formatCode="0\ &quot;Higienitzacions&quot;"/>
    <numFmt numFmtId="170" formatCode="0.00\ &quot;%&quot;"/>
    <numFmt numFmtId="171" formatCode="0\ &quot;GHz&quot;"/>
    <numFmt numFmtId="172" formatCode="0\ &quot;Hores&quot;"/>
    <numFmt numFmtId="173" formatCode="0\ &quot;TB&quot;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sz val="12"/>
      <name val="Bierstadt"/>
      <family val="2"/>
    </font>
    <font>
      <b/>
      <i/>
      <sz val="11"/>
      <name val="Bierstadt"/>
      <family val="2"/>
    </font>
    <font>
      <sz val="9"/>
      <color rgb="FF000000"/>
      <name val="Bierstadt"/>
      <family val="2"/>
    </font>
    <font>
      <sz val="9.5"/>
      <color rgb="FF000000"/>
      <name val="Bierstadt"/>
      <family val="2"/>
    </font>
    <font>
      <b/>
      <sz val="15.5"/>
      <color rgb="FF6F44B6"/>
      <name val="Bierstadt"/>
      <family val="2"/>
    </font>
    <font>
      <sz val="15"/>
      <name val="Bierstadt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darkGrid">
        <bgColor rgb="FFD6D1F2"/>
      </patternFill>
    </fill>
    <fill>
      <patternFill patternType="darkGrid">
        <bgColor rgb="FFAB96DB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lightDown">
        <fgColor rgb="FF000000"/>
        <bgColor rgb="FFD6D1F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8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1" fillId="0" borderId="0" xfId="1" applyNumberFormat="1" applyFont="1" applyAlignment="1" applyProtection="1">
      <alignment horizontal="center" wrapText="1"/>
    </xf>
    <xf numFmtId="165" fontId="21" fillId="0" borderId="0" xfId="1" applyNumberFormat="1" applyFont="1" applyProtection="1"/>
    <xf numFmtId="0" fontId="21" fillId="4" borderId="20" xfId="0" applyFont="1" applyFill="1" applyBorder="1" applyProtection="1">
      <protection locked="0"/>
    </xf>
    <xf numFmtId="0" fontId="21" fillId="4" borderId="21" xfId="0" applyFont="1" applyFill="1" applyBorder="1" applyProtection="1">
      <protection locked="0"/>
    </xf>
    <xf numFmtId="0" fontId="21" fillId="4" borderId="24" xfId="0" applyFont="1" applyFill="1" applyBorder="1" applyProtection="1">
      <protection locked="0"/>
    </xf>
    <xf numFmtId="44" fontId="21" fillId="2" borderId="11" xfId="2" applyFont="1" applyFill="1" applyBorder="1" applyAlignment="1" applyProtection="1">
      <alignment horizontal="center" vertical="center" wrapText="1"/>
    </xf>
    <xf numFmtId="44" fontId="20" fillId="4" borderId="8" xfId="2" applyFont="1" applyFill="1" applyBorder="1" applyAlignment="1" applyProtection="1">
      <alignment horizontal="center" vertical="center" wrapText="1"/>
    </xf>
    <xf numFmtId="44" fontId="20" fillId="5" borderId="8" xfId="2" applyFont="1" applyFill="1" applyBorder="1" applyAlignment="1" applyProtection="1">
      <alignment horizontal="center" vertical="center" wrapText="1"/>
    </xf>
    <xf numFmtId="44" fontId="20" fillId="4" borderId="15" xfId="2" applyFont="1" applyFill="1" applyBorder="1" applyAlignment="1" applyProtection="1">
      <alignment horizontal="center" vertical="center" wrapText="1"/>
    </xf>
    <xf numFmtId="168" fontId="21" fillId="2" borderId="11" xfId="2" applyNumberFormat="1" applyFont="1" applyFill="1" applyBorder="1" applyAlignment="1" applyProtection="1">
      <alignment horizontal="right" vertical="center" wrapText="1"/>
    </xf>
    <xf numFmtId="44" fontId="21" fillId="0" borderId="11" xfId="2" applyFont="1" applyFill="1" applyBorder="1" applyAlignment="1" applyProtection="1">
      <alignment horizontal="center" vertical="center" wrapText="1"/>
    </xf>
    <xf numFmtId="44" fontId="21" fillId="2" borderId="30" xfId="2" applyFont="1" applyFill="1" applyBorder="1" applyAlignment="1" applyProtection="1">
      <alignment horizontal="center" vertical="center" wrapText="1"/>
    </xf>
    <xf numFmtId="44" fontId="21" fillId="0" borderId="23" xfId="2" applyFont="1" applyFill="1" applyBorder="1" applyAlignment="1" applyProtection="1">
      <alignment horizontal="center" vertical="center" wrapText="1"/>
    </xf>
    <xf numFmtId="44" fontId="21" fillId="0" borderId="32" xfId="2" applyFont="1" applyFill="1" applyBorder="1" applyAlignment="1" applyProtection="1">
      <alignment horizontal="center" vertical="center" wrapText="1"/>
    </xf>
    <xf numFmtId="44" fontId="21" fillId="2" borderId="33" xfId="2" applyFont="1" applyFill="1" applyBorder="1" applyAlignment="1" applyProtection="1">
      <alignment horizontal="center" vertical="center" wrapText="1"/>
    </xf>
    <xf numFmtId="165" fontId="21" fillId="0" borderId="0" xfId="1" applyNumberFormat="1" applyFont="1" applyFill="1" applyBorder="1" applyProtection="1"/>
    <xf numFmtId="165" fontId="20" fillId="0" borderId="0" xfId="1" applyNumberFormat="1" applyFont="1" applyProtection="1"/>
    <xf numFmtId="165" fontId="29" fillId="0" borderId="0" xfId="1" applyNumberFormat="1" applyFont="1" applyAlignment="1" applyProtection="1">
      <alignment horizontal="center" wrapText="1"/>
    </xf>
    <xf numFmtId="44" fontId="20" fillId="3" borderId="26" xfId="2" applyFont="1" applyFill="1" applyBorder="1" applyAlignment="1" applyProtection="1">
      <alignment horizontal="center" vertical="center" wrapText="1"/>
    </xf>
    <xf numFmtId="44" fontId="20" fillId="6" borderId="26" xfId="2" applyFont="1" applyFill="1" applyBorder="1" applyAlignment="1" applyProtection="1">
      <alignment horizontal="center" vertical="center"/>
    </xf>
    <xf numFmtId="44" fontId="20" fillId="3" borderId="27" xfId="2" applyFont="1" applyFill="1" applyBorder="1" applyAlignment="1" applyProtection="1">
      <alignment horizontal="center" vertical="center" wrapText="1"/>
    </xf>
    <xf numFmtId="168" fontId="21" fillId="2" borderId="23" xfId="2" applyNumberFormat="1" applyFont="1" applyFill="1" applyBorder="1" applyAlignment="1" applyProtection="1">
      <alignment horizontal="right" vertical="center" wrapText="1"/>
    </xf>
    <xf numFmtId="44" fontId="21" fillId="2" borderId="23" xfId="2" applyFont="1" applyFill="1" applyBorder="1" applyAlignment="1" applyProtection="1">
      <alignment horizontal="center" vertical="center" wrapText="1"/>
    </xf>
    <xf numFmtId="44" fontId="21" fillId="2" borderId="38" xfId="2" applyFont="1" applyFill="1" applyBorder="1" applyAlignment="1" applyProtection="1">
      <alignment horizontal="center" vertical="center" wrapText="1"/>
    </xf>
    <xf numFmtId="44" fontId="20" fillId="4" borderId="26" xfId="2" applyFont="1" applyFill="1" applyBorder="1" applyAlignment="1" applyProtection="1">
      <alignment horizontal="center" vertical="center" wrapText="1"/>
    </xf>
    <xf numFmtId="44" fontId="20" fillId="5" borderId="26" xfId="2" applyFont="1" applyFill="1" applyBorder="1" applyAlignment="1" applyProtection="1">
      <alignment horizontal="center" vertical="center" wrapText="1"/>
    </xf>
    <xf numFmtId="44" fontId="20" fillId="4" borderId="27" xfId="2" applyFont="1" applyFill="1" applyBorder="1" applyAlignment="1" applyProtection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28" fillId="0" borderId="0" xfId="0" applyFont="1"/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center" wrapText="1"/>
    </xf>
    <xf numFmtId="0" fontId="29" fillId="0" borderId="0" xfId="0" applyFont="1"/>
    <xf numFmtId="0" fontId="22" fillId="0" borderId="0" xfId="0" applyFont="1"/>
    <xf numFmtId="0" fontId="21" fillId="0" borderId="0" xfId="0" applyFont="1" applyAlignment="1">
      <alignment horizontal="center" wrapText="1"/>
    </xf>
    <xf numFmtId="0" fontId="23" fillId="0" borderId="0" xfId="0" applyFont="1" applyAlignment="1">
      <alignment horizontal="left"/>
    </xf>
    <xf numFmtId="0" fontId="20" fillId="4" borderId="1" xfId="0" applyFont="1" applyFill="1" applyBorder="1" applyAlignment="1">
      <alignment horizontal="left"/>
    </xf>
    <xf numFmtId="0" fontId="20" fillId="0" borderId="1" xfId="0" applyFont="1" applyBorder="1"/>
    <xf numFmtId="0" fontId="21" fillId="4" borderId="4" xfId="0" applyFont="1" applyFill="1" applyBorder="1" applyAlignment="1">
      <alignment horizontal="left"/>
    </xf>
    <xf numFmtId="0" fontId="21" fillId="0" borderId="4" xfId="0" applyFont="1" applyBorder="1" applyAlignment="1">
      <alignment horizontal="right"/>
    </xf>
    <xf numFmtId="0" fontId="20" fillId="0" borderId="4" xfId="0" applyFont="1" applyBorder="1" applyAlignment="1">
      <alignment horizontal="right"/>
    </xf>
    <xf numFmtId="0" fontId="21" fillId="4" borderId="5" xfId="0" applyFont="1" applyFill="1" applyBorder="1" applyAlignment="1">
      <alignment horizontal="right"/>
    </xf>
    <xf numFmtId="0" fontId="20" fillId="0" borderId="5" xfId="0" applyFont="1" applyBorder="1" applyAlignment="1">
      <alignment horizontal="right" wrapText="1"/>
    </xf>
    <xf numFmtId="0" fontId="22" fillId="0" borderId="0" xfId="0" applyFont="1" applyAlignment="1">
      <alignment horizontal="left"/>
    </xf>
    <xf numFmtId="44" fontId="21" fillId="0" borderId="0" xfId="0" applyNumberFormat="1" applyFont="1"/>
    <xf numFmtId="0" fontId="20" fillId="0" borderId="0" xfId="0" applyFont="1"/>
    <xf numFmtId="0" fontId="20" fillId="3" borderId="1" xfId="0" applyFont="1" applyFill="1" applyBorder="1" applyAlignment="1">
      <alignment horizontal="center" vertical="center" wrapText="1"/>
    </xf>
    <xf numFmtId="0" fontId="20" fillId="3" borderId="34" xfId="0" applyFont="1" applyFill="1" applyBorder="1" applyAlignment="1">
      <alignment horizontal="center" vertical="center" wrapText="1"/>
    </xf>
    <xf numFmtId="3" fontId="20" fillId="3" borderId="34" xfId="0" applyNumberFormat="1" applyFont="1" applyFill="1" applyBorder="1" applyAlignment="1">
      <alignment horizontal="center" vertical="center" wrapText="1"/>
    </xf>
    <xf numFmtId="3" fontId="20" fillId="3" borderId="35" xfId="0" applyNumberFormat="1" applyFont="1" applyFill="1" applyBorder="1" applyAlignment="1">
      <alignment horizontal="center" vertical="center" wrapText="1"/>
    </xf>
    <xf numFmtId="10" fontId="20" fillId="4" borderId="8" xfId="0" applyNumberFormat="1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10" fontId="21" fillId="2" borderId="1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32" xfId="0" applyFont="1" applyBorder="1" applyAlignment="1">
      <alignment horizontal="center" vertical="center" wrapText="1"/>
    </xf>
    <xf numFmtId="10" fontId="20" fillId="4" borderId="26" xfId="0" applyNumberFormat="1" applyFont="1" applyFill="1" applyBorder="1" applyAlignment="1">
      <alignment horizontal="center" vertical="center"/>
    </xf>
    <xf numFmtId="0" fontId="21" fillId="0" borderId="23" xfId="0" applyFont="1" applyBorder="1" applyAlignment="1">
      <alignment horizontal="center" vertical="center" wrapText="1"/>
    </xf>
    <xf numFmtId="10" fontId="21" fillId="2" borderId="23" xfId="0" applyNumberFormat="1" applyFont="1" applyFill="1" applyBorder="1" applyAlignment="1">
      <alignment horizontal="center" vertical="center"/>
    </xf>
    <xf numFmtId="10" fontId="20" fillId="3" borderId="26" xfId="0" applyNumberFormat="1" applyFont="1" applyFill="1" applyBorder="1" applyAlignment="1">
      <alignment horizontal="center" vertical="center"/>
    </xf>
    <xf numFmtId="0" fontId="25" fillId="0" borderId="0" xfId="0" applyFont="1"/>
    <xf numFmtId="0" fontId="20" fillId="0" borderId="0" xfId="0" applyFont="1" applyAlignment="1">
      <alignment horizontal="center"/>
    </xf>
    <xf numFmtId="168" fontId="20" fillId="0" borderId="0" xfId="0" applyNumberFormat="1" applyFont="1" applyAlignment="1">
      <alignment horizontal="center"/>
    </xf>
    <xf numFmtId="166" fontId="20" fillId="0" borderId="0" xfId="0" applyNumberFormat="1" applyFont="1"/>
    <xf numFmtId="44" fontId="20" fillId="0" borderId="0" xfId="0" applyNumberFormat="1" applyFont="1"/>
    <xf numFmtId="167" fontId="20" fillId="0" borderId="0" xfId="0" applyNumberFormat="1" applyFont="1"/>
    <xf numFmtId="0" fontId="20" fillId="7" borderId="22" xfId="0" applyFont="1" applyFill="1" applyBorder="1" applyAlignment="1">
      <alignment horizontal="center" vertical="center" wrapText="1"/>
    </xf>
    <xf numFmtId="0" fontId="20" fillId="7" borderId="23" xfId="0" applyFont="1" applyFill="1" applyBorder="1" applyAlignment="1">
      <alignment horizontal="center" vertical="center" wrapText="1"/>
    </xf>
    <xf numFmtId="0" fontId="20" fillId="8" borderId="25" xfId="0" applyFont="1" applyFill="1" applyBorder="1" applyAlignment="1">
      <alignment horizontal="center" vertical="center" wrapText="1"/>
    </xf>
    <xf numFmtId="0" fontId="20" fillId="9" borderId="25" xfId="0" applyFont="1" applyFill="1" applyBorder="1" applyAlignment="1">
      <alignment horizontal="center" vertical="center" wrapText="1"/>
    </xf>
    <xf numFmtId="44" fontId="21" fillId="0" borderId="0" xfId="0" applyNumberFormat="1" applyFont="1" applyAlignment="1">
      <alignment horizontal="center"/>
    </xf>
    <xf numFmtId="44" fontId="21" fillId="0" borderId="11" xfId="2" applyFont="1" applyFill="1" applyBorder="1" applyAlignment="1" applyProtection="1">
      <alignment vertical="center" wrapText="1"/>
    </xf>
    <xf numFmtId="168" fontId="21" fillId="2" borderId="22" xfId="2" applyNumberFormat="1" applyFont="1" applyFill="1" applyBorder="1" applyAlignment="1" applyProtection="1">
      <alignment vertical="center" wrapText="1"/>
    </xf>
    <xf numFmtId="44" fontId="21" fillId="2" borderId="36" xfId="2" applyFont="1" applyFill="1" applyBorder="1" applyAlignment="1" applyProtection="1">
      <alignment vertical="center" wrapText="1"/>
    </xf>
    <xf numFmtId="168" fontId="20" fillId="4" borderId="23" xfId="2" applyNumberFormat="1" applyFont="1" applyFill="1" applyBorder="1" applyAlignment="1" applyProtection="1">
      <alignment horizontal="right" vertical="center" wrapText="1"/>
      <protection locked="0"/>
    </xf>
    <xf numFmtId="0" fontId="20" fillId="10" borderId="34" xfId="0" applyFont="1" applyFill="1" applyBorder="1" applyAlignment="1">
      <alignment horizontal="center" vertical="center" wrapText="1"/>
    </xf>
    <xf numFmtId="3" fontId="20" fillId="10" borderId="34" xfId="0" applyNumberFormat="1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31" xfId="0" applyFont="1" applyBorder="1" applyAlignment="1">
      <alignment horizontal="left" vertical="center" wrapText="1"/>
    </xf>
    <xf numFmtId="0" fontId="21" fillId="0" borderId="37" xfId="0" applyFont="1" applyBorder="1" applyAlignment="1">
      <alignment horizontal="left" vertical="center" wrapText="1"/>
    </xf>
    <xf numFmtId="0" fontId="20" fillId="3" borderId="13" xfId="0" applyFont="1" applyFill="1" applyBorder="1" applyAlignment="1">
      <alignment vertical="center" wrapText="1"/>
    </xf>
    <xf numFmtId="165" fontId="21" fillId="0" borderId="0" xfId="1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7" fillId="0" borderId="22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169" fontId="21" fillId="8" borderId="22" xfId="0" applyNumberFormat="1" applyFont="1" applyFill="1" applyBorder="1" applyAlignment="1" applyProtection="1">
      <alignment horizontal="center" vertical="center"/>
      <protection locked="0"/>
    </xf>
    <xf numFmtId="169" fontId="21" fillId="8" borderId="25" xfId="0" applyNumberFormat="1" applyFont="1" applyFill="1" applyBorder="1" applyAlignment="1" applyProtection="1">
      <alignment horizontal="center" vertical="center"/>
      <protection locked="0"/>
    </xf>
    <xf numFmtId="169" fontId="21" fillId="8" borderId="23" xfId="0" applyNumberFormat="1" applyFont="1" applyFill="1" applyBorder="1" applyAlignment="1" applyProtection="1">
      <alignment horizontal="center" vertical="center"/>
      <protection locked="0"/>
    </xf>
    <xf numFmtId="0" fontId="27" fillId="0" borderId="22" xfId="0" applyFont="1" applyBorder="1" applyAlignment="1">
      <alignment horizontal="left" vertical="top" wrapText="1"/>
    </xf>
    <xf numFmtId="0" fontId="27" fillId="0" borderId="25" xfId="0" applyFont="1" applyBorder="1" applyAlignment="1">
      <alignment horizontal="left" vertical="top" wrapText="1"/>
    </xf>
    <xf numFmtId="0" fontId="27" fillId="0" borderId="23" xfId="0" applyFont="1" applyBorder="1" applyAlignment="1">
      <alignment horizontal="left" vertical="top" wrapText="1"/>
    </xf>
    <xf numFmtId="172" fontId="21" fillId="8" borderId="22" xfId="0" applyNumberFormat="1" applyFont="1" applyFill="1" applyBorder="1" applyAlignment="1" applyProtection="1">
      <alignment horizontal="center" vertical="center"/>
      <protection locked="0"/>
    </xf>
    <xf numFmtId="172" fontId="21" fillId="8" borderId="25" xfId="0" applyNumberFormat="1" applyFont="1" applyFill="1" applyBorder="1" applyAlignment="1" applyProtection="1">
      <alignment horizontal="center" vertical="center"/>
      <protection locked="0"/>
    </xf>
    <xf numFmtId="172" fontId="21" fillId="8" borderId="23" xfId="0" applyNumberFormat="1" applyFont="1" applyFill="1" applyBorder="1" applyAlignment="1" applyProtection="1">
      <alignment horizontal="center" vertical="center"/>
      <protection locked="0"/>
    </xf>
    <xf numFmtId="0" fontId="26" fillId="0" borderId="22" xfId="0" applyFont="1" applyBorder="1" applyAlignment="1">
      <alignment horizontal="left" vertical="center" wrapText="1"/>
    </xf>
    <xf numFmtId="0" fontId="26" fillId="0" borderId="25" xfId="0" applyFont="1" applyBorder="1" applyAlignment="1">
      <alignment horizontal="left" vertical="center" wrapText="1"/>
    </xf>
    <xf numFmtId="0" fontId="26" fillId="0" borderId="23" xfId="0" applyFont="1" applyBorder="1" applyAlignment="1">
      <alignment horizontal="left" vertical="center" wrapText="1"/>
    </xf>
    <xf numFmtId="173" fontId="21" fillId="8" borderId="22" xfId="0" applyNumberFormat="1" applyFont="1" applyFill="1" applyBorder="1" applyAlignment="1" applyProtection="1">
      <alignment horizontal="center" vertical="center"/>
      <protection locked="0"/>
    </xf>
    <xf numFmtId="173" fontId="21" fillId="8" borderId="25" xfId="0" applyNumberFormat="1" applyFont="1" applyFill="1" applyBorder="1" applyAlignment="1" applyProtection="1">
      <alignment horizontal="center" vertical="center"/>
      <protection locked="0"/>
    </xf>
    <xf numFmtId="173" fontId="21" fillId="8" borderId="23" xfId="0" applyNumberFormat="1" applyFont="1" applyFill="1" applyBorder="1" applyAlignment="1" applyProtection="1">
      <alignment horizontal="center" vertical="center"/>
      <protection locked="0"/>
    </xf>
    <xf numFmtId="170" fontId="21" fillId="8" borderId="22" xfId="0" applyNumberFormat="1" applyFont="1" applyFill="1" applyBorder="1" applyAlignment="1" applyProtection="1">
      <alignment horizontal="center" vertical="center"/>
      <protection locked="0"/>
    </xf>
    <xf numFmtId="170" fontId="21" fillId="8" borderId="25" xfId="0" applyNumberFormat="1" applyFont="1" applyFill="1" applyBorder="1" applyAlignment="1" applyProtection="1">
      <alignment horizontal="center" vertical="center"/>
      <protection locked="0"/>
    </xf>
    <xf numFmtId="170" fontId="21" fillId="8" borderId="23" xfId="0" applyNumberFormat="1" applyFont="1" applyFill="1" applyBorder="1" applyAlignment="1" applyProtection="1">
      <alignment horizontal="center" vertical="center"/>
      <protection locked="0"/>
    </xf>
    <xf numFmtId="0" fontId="20" fillId="7" borderId="22" xfId="0" applyFont="1" applyFill="1" applyBorder="1" applyAlignment="1">
      <alignment horizontal="center" vertical="center" wrapText="1"/>
    </xf>
    <xf numFmtId="0" fontId="20" fillId="7" borderId="23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/>
    </xf>
    <xf numFmtId="0" fontId="21" fillId="4" borderId="4" xfId="0" applyFont="1" applyFill="1" applyBorder="1" applyAlignment="1" applyProtection="1">
      <alignment horizontal="center"/>
      <protection locked="0"/>
    </xf>
    <xf numFmtId="0" fontId="21" fillId="4" borderId="0" xfId="0" applyFont="1" applyFill="1" applyAlignment="1" applyProtection="1">
      <alignment horizontal="center"/>
      <protection locked="0"/>
    </xf>
    <xf numFmtId="0" fontId="21" fillId="4" borderId="21" xfId="0" applyFont="1" applyFill="1" applyBorder="1" applyAlignment="1" applyProtection="1">
      <alignment horizontal="center"/>
      <protection locked="0"/>
    </xf>
    <xf numFmtId="0" fontId="21" fillId="4" borderId="1" xfId="0" applyFont="1" applyFill="1" applyBorder="1" applyAlignment="1" applyProtection="1">
      <alignment horizontal="center"/>
      <protection locked="0"/>
    </xf>
    <xf numFmtId="0" fontId="21" fillId="4" borderId="2" xfId="0" applyFont="1" applyFill="1" applyBorder="1" applyAlignment="1" applyProtection="1">
      <alignment horizontal="center"/>
      <protection locked="0"/>
    </xf>
    <xf numFmtId="0" fontId="21" fillId="4" borderId="20" xfId="0" applyFont="1" applyFill="1" applyBorder="1" applyAlignment="1" applyProtection="1">
      <alignment horizontal="center"/>
      <protection locked="0"/>
    </xf>
    <xf numFmtId="0" fontId="24" fillId="4" borderId="2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0" fillId="4" borderId="14" xfId="0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20" fillId="4" borderId="28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 applyProtection="1">
      <alignment horizontal="center"/>
      <protection locked="0"/>
    </xf>
    <xf numFmtId="0" fontId="21" fillId="4" borderId="3" xfId="0" applyFont="1" applyFill="1" applyBorder="1" applyAlignment="1" applyProtection="1">
      <alignment horizontal="center"/>
      <protection locked="0"/>
    </xf>
    <xf numFmtId="0" fontId="21" fillId="4" borderId="24" xfId="0" applyFont="1" applyFill="1" applyBorder="1" applyAlignment="1" applyProtection="1">
      <alignment horizontal="center"/>
      <protection locked="0"/>
    </xf>
    <xf numFmtId="171" fontId="21" fillId="8" borderId="22" xfId="0" applyNumberFormat="1" applyFont="1" applyFill="1" applyBorder="1" applyAlignment="1" applyProtection="1">
      <alignment horizontal="center" vertical="center"/>
      <protection locked="0"/>
    </xf>
    <xf numFmtId="171" fontId="21" fillId="8" borderId="25" xfId="0" applyNumberFormat="1" applyFont="1" applyFill="1" applyBorder="1" applyAlignment="1" applyProtection="1">
      <alignment horizontal="center" vertical="center"/>
      <protection locked="0"/>
    </xf>
    <xf numFmtId="171" fontId="21" fillId="8" borderId="23" xfId="0" applyNumberFormat="1" applyFont="1" applyFill="1" applyBorder="1" applyAlignment="1" applyProtection="1">
      <alignment horizontal="center" vertical="center"/>
      <protection locked="0"/>
    </xf>
    <xf numFmtId="0" fontId="20" fillId="4" borderId="29" xfId="0" applyFont="1" applyFill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</cellXfs>
  <cellStyles count="16">
    <cellStyle name="Millares" xfId="1" builtinId="3"/>
    <cellStyle name="Moneda" xfId="2" builtinId="4"/>
    <cellStyle name="Moneda 2" xfId="4" xr:uid="{00000000-0005-0000-0000-000002000000}"/>
    <cellStyle name="Moneda 2 2" xfId="11" xr:uid="{D2BCBCEE-BC57-4C9B-AC60-B9EF01ACD3C8}"/>
    <cellStyle name="Moneda 3" xfId="9" xr:uid="{BB89F272-86D6-4D39-A3B9-E3686F9F5C02}"/>
    <cellStyle name="Moneda 4" xfId="7" xr:uid="{84338E25-D339-44C5-B065-734D9ED48378}"/>
    <cellStyle name="Normal" xfId="0" builtinId="0"/>
    <cellStyle name="Normal 2" xfId="3" xr:uid="{00000000-0005-0000-0000-000004000000}"/>
    <cellStyle name="Normal 2 2" xfId="10" xr:uid="{0C0FA805-9022-483C-9BA6-6C6869F4F47F}"/>
    <cellStyle name="Normal 3" xfId="13" xr:uid="{52F40848-7DFA-4BB5-A420-845B87114D53}"/>
    <cellStyle name="Normal 4" xfId="14" xr:uid="{75F218F3-6ED1-40D0-B803-2A2EC96E8529}"/>
    <cellStyle name="Normal 5" xfId="8" xr:uid="{C1F9963E-0296-43F2-97CA-512D59274AC0}"/>
    <cellStyle name="Normal 6" xfId="6" xr:uid="{DD8F50D7-9452-4C2C-9CC9-48344432FB6B}"/>
    <cellStyle name="Porcentaje 2" xfId="5" xr:uid="{00000000-0005-0000-0000-000006000000}"/>
    <cellStyle name="Porcentaje 2 2" xfId="12" xr:uid="{2C326D23-CD61-4D7A-80AE-CF403A4D4CD6}"/>
    <cellStyle name="Porcentaje 3" xfId="15" xr:uid="{A4C87409-1763-49A9-A8CE-6D415FAC6D59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63</xdr:row>
      <xdr:rowOff>9526</xdr:rowOff>
    </xdr:from>
    <xdr:to>
      <xdr:col>1</xdr:col>
      <xdr:colOff>1506855</xdr:colOff>
      <xdr:row>63</xdr:row>
      <xdr:rowOff>440540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3C352B-4424-8773-93DE-5610AB23B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19240501"/>
          <a:ext cx="1362075" cy="4386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104775</xdr:colOff>
      <xdr:row>63</xdr:row>
      <xdr:rowOff>531695</xdr:rowOff>
    </xdr:from>
    <xdr:to>
      <xdr:col>1</xdr:col>
      <xdr:colOff>2667000</xdr:colOff>
      <xdr:row>64</xdr:row>
      <xdr:rowOff>704850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6E87405-0CDE-6876-D5F9-3C126863C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19762670"/>
          <a:ext cx="2562225" cy="716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2578125" defaultRowHeight="11.25" x14ac:dyDescent="0.2"/>
  <cols>
    <col min="1" max="1" width="10.5703125" style="1" customWidth="1"/>
    <col min="2" max="2" width="0.28515625" style="2" customWidth="1"/>
    <col min="3" max="3" width="41.7109375" style="2" customWidth="1"/>
    <col min="4" max="4" width="21.7109375" style="2" customWidth="1"/>
    <col min="5" max="5" width="12.71093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 x14ac:dyDescent="0.35">
      <c r="A1" s="13"/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23.25" x14ac:dyDescent="0.3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35">
      <c r="A6" s="13"/>
      <c r="B6" s="14"/>
      <c r="C6" s="16" t="s">
        <v>1</v>
      </c>
      <c r="D6" s="17"/>
      <c r="E6" s="148"/>
      <c r="F6" s="148"/>
      <c r="G6" s="148"/>
      <c r="H6" s="148"/>
      <c r="I6" s="42"/>
      <c r="J6" s="30"/>
      <c r="K6" s="30"/>
      <c r="L6" s="30"/>
    </row>
    <row r="7" spans="1:12" ht="16.5" customHeight="1" thickBot="1" x14ac:dyDescent="0.4">
      <c r="A7" s="13"/>
      <c r="B7" s="14"/>
      <c r="C7" s="16" t="s">
        <v>2</v>
      </c>
      <c r="D7" s="147" t="s">
        <v>11</v>
      </c>
      <c r="E7" s="147"/>
      <c r="F7" s="147"/>
      <c r="G7" s="147"/>
      <c r="H7" s="147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3</v>
      </c>
      <c r="D8" s="147"/>
      <c r="E8" s="147"/>
      <c r="F8" s="147"/>
      <c r="G8" s="147"/>
      <c r="H8" s="147"/>
      <c r="I8" s="14"/>
      <c r="J8" s="14"/>
      <c r="K8" s="14"/>
      <c r="L8" s="14"/>
    </row>
    <row r="9" spans="1:12" s="5" customFormat="1" ht="18" x14ac:dyDescent="0.25">
      <c r="A9" s="7" t="s">
        <v>4</v>
      </c>
      <c r="B9" s="19"/>
      <c r="C9" s="19"/>
      <c r="D9" s="19"/>
      <c r="E9" s="8"/>
      <c r="F9" s="7" t="s">
        <v>5</v>
      </c>
      <c r="G9" s="8"/>
      <c r="H9" s="8"/>
      <c r="I9" s="8"/>
      <c r="J9" s="8"/>
      <c r="K9" s="8"/>
      <c r="L9" s="8"/>
    </row>
    <row r="10" spans="1:12" s="5" customFormat="1" ht="12.75" customHeight="1" x14ac:dyDescent="0.25">
      <c r="A10" s="43" t="s">
        <v>6</v>
      </c>
      <c r="B10" s="44"/>
      <c r="C10" s="147"/>
      <c r="D10" s="44" t="s">
        <v>7</v>
      </c>
      <c r="F10" s="43" t="s">
        <v>8</v>
      </c>
    </row>
    <row r="11" spans="1:12" s="5" customFormat="1" ht="12.75" customHeight="1" x14ac:dyDescent="0.25">
      <c r="A11" s="43" t="s">
        <v>9</v>
      </c>
      <c r="B11" s="44"/>
      <c r="C11" s="147"/>
      <c r="D11" s="44"/>
      <c r="F11" s="43" t="s">
        <v>10</v>
      </c>
    </row>
    <row r="12" spans="1:12" s="5" customFormat="1" ht="12.75" customHeight="1" x14ac:dyDescent="0.25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25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40" t="s">
        <v>21</v>
      </c>
      <c r="D15" s="141"/>
      <c r="E15" s="142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31</v>
      </c>
      <c r="K15" s="52" t="s">
        <v>26</v>
      </c>
      <c r="L15" s="53" t="s">
        <v>27</v>
      </c>
    </row>
    <row r="16" spans="1:12" ht="31.5" customHeight="1" x14ac:dyDescent="0.2">
      <c r="A16" s="25"/>
      <c r="B16" s="26"/>
      <c r="C16" s="143"/>
      <c r="D16" s="144"/>
      <c r="E16" s="145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5.15" customHeight="1" thickBot="1" x14ac:dyDescent="0.25"/>
    <row r="20" spans="1:12" ht="52.5" customHeight="1" thickBot="1" x14ac:dyDescent="0.3">
      <c r="B20" s="31" t="s">
        <v>28</v>
      </c>
      <c r="C20" s="47" t="s">
        <v>40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5.15" customHeight="1" x14ac:dyDescent="0.2"/>
    <row r="22" spans="1:12" ht="25.15" customHeight="1" x14ac:dyDescent="0.2"/>
    <row r="23" spans="1:12" ht="25.15" customHeight="1" x14ac:dyDescent="0.2"/>
    <row r="24" spans="1:12" ht="25.15" customHeight="1" x14ac:dyDescent="0.2"/>
    <row r="25" spans="1:12" ht="25.15" customHeight="1" x14ac:dyDescent="0.2"/>
    <row r="26" spans="1:12" ht="25.15" customHeight="1" x14ac:dyDescent="0.2"/>
    <row r="27" spans="1:12" ht="25.15" customHeight="1" x14ac:dyDescent="0.2"/>
    <row r="28" spans="1:12" ht="25.15" customHeight="1" x14ac:dyDescent="0.2"/>
    <row r="29" spans="1:12" ht="25.15" customHeight="1" x14ac:dyDescent="0.2"/>
    <row r="30" spans="1:12" ht="25.15" customHeight="1" x14ac:dyDescent="0.2"/>
    <row r="31" spans="1:12" ht="25.15" customHeight="1" x14ac:dyDescent="0.2"/>
    <row r="32" spans="1:12" ht="25.15" customHeight="1" x14ac:dyDescent="0.2"/>
    <row r="33" ht="25.15" customHeight="1" x14ac:dyDescent="0.2"/>
    <row r="34" ht="25.15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4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68"/>
  <sheetViews>
    <sheetView tabSelected="1" topLeftCell="B1" zoomScale="85" zoomScaleNormal="85" zoomScaleSheetLayoutView="100" workbookViewId="0">
      <selection activeCell="L9" sqref="L9"/>
    </sheetView>
  </sheetViews>
  <sheetFormatPr baseColWidth="10" defaultColWidth="11.42578125" defaultRowHeight="15" x14ac:dyDescent="0.25"/>
  <cols>
    <col min="1" max="1" width="11.42578125" style="84"/>
    <col min="2" max="2" width="50" style="85" customWidth="1"/>
    <col min="3" max="3" width="45.5703125" style="85" customWidth="1"/>
    <col min="4" max="4" width="28.28515625" style="84" customWidth="1"/>
    <col min="5" max="5" width="24.7109375" style="85" customWidth="1"/>
    <col min="6" max="6" width="20.85546875" style="85" customWidth="1"/>
    <col min="7" max="7" width="18.7109375" style="84" bestFit="1" customWidth="1"/>
    <col min="8" max="8" width="20.28515625" style="84" customWidth="1"/>
    <col min="9" max="9" width="15.28515625" style="56" customWidth="1"/>
    <col min="10" max="10" width="19.7109375" style="56" customWidth="1"/>
    <col min="11" max="12" width="11.42578125" style="84"/>
    <col min="13" max="13" width="15" style="84" hidden="1" customWidth="1"/>
    <col min="14" max="14" width="14" style="84" hidden="1" customWidth="1"/>
    <col min="15" max="16384" width="11.42578125" style="84"/>
  </cols>
  <sheetData>
    <row r="1" spans="2:11" ht="28.5" x14ac:dyDescent="0.45">
      <c r="B1" s="82" t="s">
        <v>39</v>
      </c>
      <c r="C1" s="83"/>
      <c r="D1" s="83"/>
      <c r="E1" s="83"/>
      <c r="F1" s="83"/>
      <c r="G1" s="83"/>
      <c r="H1" s="83"/>
      <c r="I1" s="83"/>
      <c r="J1" s="83"/>
    </row>
    <row r="2" spans="2:11" x14ac:dyDescent="0.25">
      <c r="D2" s="85"/>
      <c r="G2" s="85"/>
      <c r="H2" s="85"/>
      <c r="I2" s="85"/>
      <c r="J2" s="85"/>
    </row>
    <row r="3" spans="2:11" ht="21" x14ac:dyDescent="0.35">
      <c r="B3" s="86" t="s">
        <v>75</v>
      </c>
      <c r="C3" s="87"/>
      <c r="D3" s="88"/>
      <c r="E3" s="88"/>
      <c r="F3" s="88"/>
      <c r="G3" s="72"/>
      <c r="H3" s="72"/>
      <c r="I3" s="88"/>
      <c r="J3" s="88"/>
      <c r="K3" s="89"/>
    </row>
    <row r="4" spans="2:11" ht="21" x14ac:dyDescent="0.35">
      <c r="B4" s="86" t="s">
        <v>76</v>
      </c>
      <c r="C4" s="90"/>
      <c r="D4" s="91"/>
      <c r="E4" s="91"/>
      <c r="F4" s="91"/>
      <c r="G4" s="55"/>
      <c r="H4" s="55"/>
      <c r="I4" s="91"/>
      <c r="J4" s="91"/>
    </row>
    <row r="5" spans="2:11" ht="21" x14ac:dyDescent="0.35">
      <c r="B5" s="86"/>
      <c r="C5" s="90"/>
      <c r="D5" s="91"/>
      <c r="E5" s="91"/>
      <c r="F5" s="91"/>
      <c r="G5" s="55"/>
      <c r="H5" s="55"/>
      <c r="I5" s="91"/>
      <c r="J5" s="91"/>
    </row>
    <row r="6" spans="2:11" ht="21.75" thickBot="1" x14ac:dyDescent="0.4">
      <c r="B6" s="92" t="s">
        <v>2</v>
      </c>
      <c r="C6" s="92" t="s">
        <v>59</v>
      </c>
      <c r="G6" s="56"/>
      <c r="H6" s="56"/>
      <c r="I6" s="84"/>
      <c r="J6" s="84"/>
    </row>
    <row r="7" spans="2:11" s="83" customFormat="1" x14ac:dyDescent="0.25">
      <c r="B7" s="93" t="s">
        <v>4</v>
      </c>
      <c r="C7" s="57"/>
      <c r="D7" s="94" t="s">
        <v>5</v>
      </c>
      <c r="E7" s="179"/>
      <c r="F7" s="180"/>
      <c r="G7" s="180"/>
      <c r="H7" s="180"/>
      <c r="I7" s="180"/>
      <c r="J7" s="181"/>
    </row>
    <row r="8" spans="2:11" s="83" customFormat="1" x14ac:dyDescent="0.25">
      <c r="B8" s="95" t="s">
        <v>32</v>
      </c>
      <c r="C8" s="58"/>
      <c r="D8" s="96" t="s">
        <v>8</v>
      </c>
      <c r="E8" s="176"/>
      <c r="F8" s="177"/>
      <c r="G8" s="177"/>
      <c r="H8" s="177"/>
      <c r="I8" s="177"/>
      <c r="J8" s="178"/>
    </row>
    <row r="9" spans="2:11" s="83" customFormat="1" x14ac:dyDescent="0.25">
      <c r="B9" s="95" t="s">
        <v>33</v>
      </c>
      <c r="C9" s="58"/>
      <c r="D9" s="96"/>
      <c r="E9" s="176"/>
      <c r="F9" s="177"/>
      <c r="G9" s="177"/>
      <c r="H9" s="177"/>
      <c r="I9" s="177"/>
      <c r="J9" s="178"/>
    </row>
    <row r="10" spans="2:11" s="83" customFormat="1" x14ac:dyDescent="0.25">
      <c r="B10" s="95" t="s">
        <v>34</v>
      </c>
      <c r="C10" s="58"/>
      <c r="D10" s="96" t="s">
        <v>10</v>
      </c>
      <c r="E10" s="176"/>
      <c r="F10" s="177"/>
      <c r="G10" s="177"/>
      <c r="H10" s="177"/>
      <c r="I10" s="177"/>
      <c r="J10" s="178"/>
    </row>
    <row r="11" spans="2:11" s="83" customFormat="1" x14ac:dyDescent="0.25">
      <c r="B11" s="95" t="s">
        <v>9</v>
      </c>
      <c r="C11" s="58"/>
      <c r="D11" s="96" t="s">
        <v>13</v>
      </c>
      <c r="E11" s="176"/>
      <c r="F11" s="177"/>
      <c r="G11" s="177"/>
      <c r="H11" s="177"/>
      <c r="I11" s="177"/>
      <c r="J11" s="178"/>
    </row>
    <row r="12" spans="2:11" s="83" customFormat="1" x14ac:dyDescent="0.25">
      <c r="B12" s="95" t="s">
        <v>12</v>
      </c>
      <c r="C12" s="58"/>
      <c r="D12" s="97" t="s">
        <v>16</v>
      </c>
      <c r="E12" s="176"/>
      <c r="F12" s="177"/>
      <c r="G12" s="177"/>
      <c r="H12" s="177"/>
      <c r="I12" s="177"/>
      <c r="J12" s="178"/>
    </row>
    <row r="13" spans="2:11" s="83" customFormat="1" x14ac:dyDescent="0.25">
      <c r="B13" s="95" t="s">
        <v>14</v>
      </c>
      <c r="C13" s="58"/>
      <c r="D13" s="97"/>
      <c r="E13" s="176"/>
      <c r="F13" s="177"/>
      <c r="G13" s="177"/>
      <c r="H13" s="177"/>
      <c r="I13" s="177"/>
      <c r="J13" s="178"/>
    </row>
    <row r="14" spans="2:11" s="83" customFormat="1" ht="15.75" thickBot="1" x14ac:dyDescent="0.3">
      <c r="B14" s="98"/>
      <c r="C14" s="59"/>
      <c r="D14" s="99" t="s">
        <v>18</v>
      </c>
      <c r="E14" s="188"/>
      <c r="F14" s="189"/>
      <c r="G14" s="189"/>
      <c r="H14" s="189"/>
      <c r="I14" s="189"/>
      <c r="J14" s="190"/>
    </row>
    <row r="15" spans="2:11" ht="21.75" thickBot="1" x14ac:dyDescent="0.4">
      <c r="B15" s="100" t="s">
        <v>50</v>
      </c>
      <c r="F15" s="101"/>
      <c r="G15" s="101"/>
      <c r="H15" s="102"/>
    </row>
    <row r="16" spans="2:11" s="102" customFormat="1" ht="30" customHeight="1" thickBot="1" x14ac:dyDescent="0.3">
      <c r="B16" s="103" t="s">
        <v>21</v>
      </c>
      <c r="C16" s="104" t="s">
        <v>42</v>
      </c>
      <c r="D16" s="131" t="s">
        <v>69</v>
      </c>
      <c r="E16" s="104" t="s">
        <v>29</v>
      </c>
      <c r="F16" s="104" t="s">
        <v>30</v>
      </c>
      <c r="G16" s="132" t="s">
        <v>68</v>
      </c>
      <c r="H16" s="105" t="s">
        <v>67</v>
      </c>
      <c r="I16" s="105" t="s">
        <v>26</v>
      </c>
      <c r="J16" s="106" t="s">
        <v>66</v>
      </c>
    </row>
    <row r="17" spans="2:11" ht="30" customHeight="1" x14ac:dyDescent="0.25">
      <c r="B17" s="182" t="s">
        <v>73</v>
      </c>
      <c r="C17" s="183"/>
      <c r="D17" s="184"/>
      <c r="E17" s="61">
        <f>SUM(E18:E21)</f>
        <v>148500</v>
      </c>
      <c r="F17" s="61">
        <f>SUM(F18:F21)</f>
        <v>179685</v>
      </c>
      <c r="G17" s="62"/>
      <c r="H17" s="61">
        <f>SUM(H18:H21)</f>
        <v>0</v>
      </c>
      <c r="I17" s="107">
        <v>0.21</v>
      </c>
      <c r="J17" s="63">
        <f t="shared" ref="J17:J21" si="0">H17+(H17*I17)</f>
        <v>0</v>
      </c>
    </row>
    <row r="18" spans="2:11" ht="30" customHeight="1" x14ac:dyDescent="0.25">
      <c r="B18" s="134" t="s">
        <v>61</v>
      </c>
      <c r="C18" s="108">
        <v>2</v>
      </c>
      <c r="D18" s="60">
        <v>21500</v>
      </c>
      <c r="E18" s="127">
        <f>C18*D18</f>
        <v>43000</v>
      </c>
      <c r="F18" s="127">
        <f t="shared" ref="F18:F19" si="1">+E18*1.21</f>
        <v>52030</v>
      </c>
      <c r="G18" s="130"/>
      <c r="H18" s="128">
        <f>G18*C18</f>
        <v>0</v>
      </c>
      <c r="I18" s="109">
        <v>0.21</v>
      </c>
      <c r="J18" s="129">
        <f t="shared" si="0"/>
        <v>0</v>
      </c>
      <c r="K18" s="110"/>
    </row>
    <row r="19" spans="2:11" ht="30" customHeight="1" x14ac:dyDescent="0.25">
      <c r="B19" s="134" t="s">
        <v>62</v>
      </c>
      <c r="C19" s="108">
        <v>2</v>
      </c>
      <c r="D19" s="60">
        <v>15500</v>
      </c>
      <c r="E19" s="127">
        <f>C19*D19</f>
        <v>31000</v>
      </c>
      <c r="F19" s="65">
        <f t="shared" si="1"/>
        <v>37510</v>
      </c>
      <c r="G19" s="130"/>
      <c r="H19" s="128">
        <f t="shared" ref="H19:H21" si="2">G19*C19</f>
        <v>0</v>
      </c>
      <c r="I19" s="109">
        <v>0.21</v>
      </c>
      <c r="J19" s="66">
        <f t="shared" si="0"/>
        <v>0</v>
      </c>
      <c r="K19" s="110"/>
    </row>
    <row r="20" spans="2:11" ht="30" customHeight="1" x14ac:dyDescent="0.25">
      <c r="B20" s="134" t="s">
        <v>63</v>
      </c>
      <c r="C20" s="108">
        <v>1</v>
      </c>
      <c r="D20" s="60">
        <v>61000</v>
      </c>
      <c r="E20" s="65">
        <f>C20*D20</f>
        <v>61000</v>
      </c>
      <c r="F20" s="65">
        <f>+E20*1.21</f>
        <v>73810</v>
      </c>
      <c r="G20" s="130"/>
      <c r="H20" s="128">
        <f t="shared" si="2"/>
        <v>0</v>
      </c>
      <c r="I20" s="109">
        <v>0.21</v>
      </c>
      <c r="J20" s="66">
        <f t="shared" si="0"/>
        <v>0</v>
      </c>
      <c r="K20" s="110"/>
    </row>
    <row r="21" spans="2:11" ht="30" customHeight="1" thickBot="1" x14ac:dyDescent="0.3">
      <c r="B21" s="134" t="s">
        <v>60</v>
      </c>
      <c r="C21" s="108">
        <v>3</v>
      </c>
      <c r="D21" s="60">
        <v>4500</v>
      </c>
      <c r="E21" s="65">
        <f>D21*C21</f>
        <v>13500</v>
      </c>
      <c r="F21" s="65">
        <f>+E21*1.21</f>
        <v>16335</v>
      </c>
      <c r="G21" s="130"/>
      <c r="H21" s="128">
        <f t="shared" si="2"/>
        <v>0</v>
      </c>
      <c r="I21" s="109">
        <v>0.21</v>
      </c>
      <c r="J21" s="66">
        <f t="shared" si="0"/>
        <v>0</v>
      </c>
      <c r="K21" s="110"/>
    </row>
    <row r="22" spans="2:11" ht="30" customHeight="1" x14ac:dyDescent="0.25">
      <c r="B22" s="194" t="s">
        <v>43</v>
      </c>
      <c r="C22" s="195"/>
      <c r="D22" s="196"/>
      <c r="E22" s="61">
        <f>SUM(E23:E25)</f>
        <v>38325</v>
      </c>
      <c r="F22" s="61">
        <f>SUM(F23:F25)</f>
        <v>46373.25</v>
      </c>
      <c r="G22" s="62"/>
      <c r="H22" s="61">
        <f>SUM(H23:H25)</f>
        <v>0</v>
      </c>
      <c r="I22" s="107">
        <v>0.21</v>
      </c>
      <c r="J22" s="63">
        <f t="shared" ref="J22:J23" si="3">H22+(H22*I22)</f>
        <v>0</v>
      </c>
      <c r="K22" s="110"/>
    </row>
    <row r="23" spans="2:11" ht="30" customHeight="1" x14ac:dyDescent="0.25">
      <c r="B23" s="134" t="s">
        <v>65</v>
      </c>
      <c r="C23" s="108">
        <v>3</v>
      </c>
      <c r="D23" s="60">
        <v>3050</v>
      </c>
      <c r="E23" s="127">
        <f t="shared" ref="E23:E25" si="4">C23*D23</f>
        <v>9150</v>
      </c>
      <c r="F23" s="65">
        <f t="shared" ref="F23:F27" si="5">+E23*1.21</f>
        <v>11071.5</v>
      </c>
      <c r="G23" s="130"/>
      <c r="H23" s="64">
        <f t="shared" ref="H23" si="6">C23*G23</f>
        <v>0</v>
      </c>
      <c r="I23" s="109">
        <v>0.21</v>
      </c>
      <c r="J23" s="66">
        <f t="shared" si="3"/>
        <v>0</v>
      </c>
      <c r="K23" s="110"/>
    </row>
    <row r="24" spans="2:11" ht="30" customHeight="1" x14ac:dyDescent="0.25">
      <c r="B24" s="134" t="s">
        <v>72</v>
      </c>
      <c r="C24" s="108">
        <v>4</v>
      </c>
      <c r="D24" s="60">
        <v>6750</v>
      </c>
      <c r="E24" s="127">
        <f t="shared" si="4"/>
        <v>27000</v>
      </c>
      <c r="F24" s="65">
        <f t="shared" si="5"/>
        <v>32670</v>
      </c>
      <c r="G24" s="130"/>
      <c r="H24" s="64">
        <f t="shared" ref="H24:H25" si="7">C24*G24</f>
        <v>0</v>
      </c>
      <c r="I24" s="109">
        <v>0.21</v>
      </c>
      <c r="J24" s="66">
        <f t="shared" ref="J24:J25" si="8">H24+(H24*I24)</f>
        <v>0</v>
      </c>
      <c r="K24" s="110"/>
    </row>
    <row r="25" spans="2:11" ht="45" customHeight="1" thickBot="1" x14ac:dyDescent="0.3">
      <c r="B25" s="135" t="s">
        <v>64</v>
      </c>
      <c r="C25" s="111">
        <v>3</v>
      </c>
      <c r="D25" s="60">
        <v>725</v>
      </c>
      <c r="E25" s="127">
        <f t="shared" si="4"/>
        <v>2175</v>
      </c>
      <c r="F25" s="68">
        <f t="shared" si="5"/>
        <v>2631.75</v>
      </c>
      <c r="G25" s="130"/>
      <c r="H25" s="64">
        <f t="shared" si="7"/>
        <v>0</v>
      </c>
      <c r="I25" s="109">
        <v>0.21</v>
      </c>
      <c r="J25" s="69">
        <f t="shared" si="8"/>
        <v>0</v>
      </c>
      <c r="K25" s="110"/>
    </row>
    <row r="26" spans="2:11" ht="30" customHeight="1" thickBot="1" x14ac:dyDescent="0.3">
      <c r="B26" s="185" t="s">
        <v>74</v>
      </c>
      <c r="C26" s="186"/>
      <c r="D26" s="187"/>
      <c r="E26" s="79">
        <f>SUM(E27:E27)</f>
        <v>7500</v>
      </c>
      <c r="F26" s="79">
        <f>+E26*1.21</f>
        <v>9075</v>
      </c>
      <c r="G26" s="80"/>
      <c r="H26" s="61">
        <f>SUM(H27:H27)</f>
        <v>0</v>
      </c>
      <c r="I26" s="112">
        <v>0.21</v>
      </c>
      <c r="J26" s="81">
        <f t="shared" ref="J26:J27" si="9">H26+(H26*I26)</f>
        <v>0</v>
      </c>
      <c r="K26" s="110"/>
    </row>
    <row r="27" spans="2:11" ht="45" customHeight="1" thickBot="1" x14ac:dyDescent="0.3">
      <c r="B27" s="136" t="s">
        <v>70</v>
      </c>
      <c r="C27" s="113">
        <v>100</v>
      </c>
      <c r="D27" s="76">
        <v>75</v>
      </c>
      <c r="E27" s="67">
        <f t="shared" ref="E27" si="10">C27*D27</f>
        <v>7500</v>
      </c>
      <c r="F27" s="67">
        <f t="shared" si="5"/>
        <v>9075</v>
      </c>
      <c r="G27" s="130"/>
      <c r="H27" s="77">
        <f>C27*G27</f>
        <v>0</v>
      </c>
      <c r="I27" s="114">
        <v>0.21</v>
      </c>
      <c r="J27" s="78">
        <f t="shared" si="9"/>
        <v>0</v>
      </c>
      <c r="K27" s="110"/>
    </row>
    <row r="28" spans="2:11" ht="30" customHeight="1" thickBot="1" x14ac:dyDescent="0.3">
      <c r="B28" s="133" t="s">
        <v>41</v>
      </c>
      <c r="C28" s="137"/>
      <c r="D28" s="137"/>
      <c r="E28" s="73">
        <f>E17+E22+E26</f>
        <v>194325</v>
      </c>
      <c r="F28" s="73">
        <f>F17+F22+F26</f>
        <v>235133.25</v>
      </c>
      <c r="G28" s="74"/>
      <c r="H28" s="73">
        <f>H17+H22+H26</f>
        <v>0</v>
      </c>
      <c r="I28" s="115">
        <v>0.21</v>
      </c>
      <c r="J28" s="75">
        <f>J17+J22+J26</f>
        <v>0</v>
      </c>
    </row>
    <row r="29" spans="2:11" x14ac:dyDescent="0.25">
      <c r="H29" s="70"/>
      <c r="J29" s="70"/>
    </row>
    <row r="30" spans="2:11" s="110" customFormat="1" ht="19.899999999999999" customHeight="1" x14ac:dyDescent="0.2">
      <c r="B30" s="175" t="s">
        <v>56</v>
      </c>
      <c r="C30" s="175"/>
      <c r="D30" s="175"/>
      <c r="E30" s="175"/>
      <c r="F30" s="175"/>
      <c r="G30" s="175"/>
      <c r="H30" s="175"/>
      <c r="I30" s="175"/>
      <c r="J30" s="175"/>
    </row>
    <row r="31" spans="2:11" s="102" customFormat="1" x14ac:dyDescent="0.25">
      <c r="B31" s="116"/>
      <c r="C31" s="117"/>
      <c r="E31" s="118"/>
      <c r="F31" s="119"/>
      <c r="G31" s="120"/>
      <c r="H31" s="121"/>
      <c r="I31" s="71"/>
      <c r="J31" s="71"/>
    </row>
    <row r="32" spans="2:11" ht="30" customHeight="1" x14ac:dyDescent="0.35">
      <c r="B32" s="100" t="s">
        <v>49</v>
      </c>
      <c r="F32" s="101"/>
      <c r="G32" s="101"/>
      <c r="H32" s="102"/>
    </row>
    <row r="33" spans="2:10" x14ac:dyDescent="0.25">
      <c r="B33" s="173" t="s">
        <v>35</v>
      </c>
      <c r="C33" s="122" t="s">
        <v>36</v>
      </c>
      <c r="D33" s="173" t="s">
        <v>38</v>
      </c>
      <c r="F33" s="84"/>
      <c r="H33" s="56"/>
      <c r="J33" s="84"/>
    </row>
    <row r="34" spans="2:10" x14ac:dyDescent="0.25">
      <c r="B34" s="174"/>
      <c r="C34" s="123" t="s">
        <v>37</v>
      </c>
      <c r="D34" s="174"/>
      <c r="F34" s="84"/>
      <c r="H34" s="56"/>
      <c r="J34" s="84"/>
    </row>
    <row r="35" spans="2:10" x14ac:dyDescent="0.25">
      <c r="B35" s="124" t="s">
        <v>44</v>
      </c>
      <c r="C35" s="124" t="s">
        <v>45</v>
      </c>
      <c r="D35" s="125"/>
      <c r="F35"/>
      <c r="H35" s="56"/>
      <c r="J35" s="84"/>
    </row>
    <row r="36" spans="2:10" ht="25.5" customHeight="1" x14ac:dyDescent="0.25">
      <c r="B36" s="164" t="s">
        <v>47</v>
      </c>
      <c r="C36" s="152">
        <v>2</v>
      </c>
      <c r="D36" s="170"/>
      <c r="E36" s="126"/>
      <c r="F36" s="84"/>
      <c r="H36" s="56"/>
      <c r="J36" s="84"/>
    </row>
    <row r="37" spans="2:10" ht="23.25" customHeight="1" x14ac:dyDescent="0.25">
      <c r="B37" s="165"/>
      <c r="C37" s="153"/>
      <c r="D37" s="171"/>
      <c r="F37" s="84"/>
      <c r="H37" s="56"/>
      <c r="J37" s="84"/>
    </row>
    <row r="38" spans="2:10" ht="18.75" customHeight="1" x14ac:dyDescent="0.25">
      <c r="B38" s="165"/>
      <c r="C38" s="153"/>
      <c r="D38" s="171"/>
      <c r="F38" s="84"/>
      <c r="H38" s="56"/>
      <c r="J38" s="84"/>
    </row>
    <row r="39" spans="2:10" ht="21" customHeight="1" x14ac:dyDescent="0.25">
      <c r="B39" s="166"/>
      <c r="C39" s="154"/>
      <c r="D39" s="172"/>
      <c r="F39" s="84"/>
      <c r="H39" s="56"/>
      <c r="J39" s="84"/>
    </row>
    <row r="40" spans="2:10" ht="42" customHeight="1" x14ac:dyDescent="0.25">
      <c r="B40" s="164" t="s">
        <v>46</v>
      </c>
      <c r="C40" s="152">
        <v>2</v>
      </c>
      <c r="D40" s="191"/>
      <c r="E40" s="126"/>
      <c r="F40" s="84"/>
      <c r="H40" s="56"/>
      <c r="J40" s="84"/>
    </row>
    <row r="41" spans="2:10" ht="23.25" customHeight="1" x14ac:dyDescent="0.25">
      <c r="B41" s="165"/>
      <c r="C41" s="153"/>
      <c r="D41" s="192"/>
      <c r="F41" s="84"/>
      <c r="H41" s="56"/>
      <c r="J41" s="85"/>
    </row>
    <row r="42" spans="2:10" ht="24.75" customHeight="1" x14ac:dyDescent="0.25">
      <c r="B42" s="165"/>
      <c r="C42" s="153"/>
      <c r="D42" s="192"/>
      <c r="F42" s="84"/>
      <c r="H42" s="56"/>
      <c r="J42" s="84"/>
    </row>
    <row r="43" spans="2:10" ht="36.75" customHeight="1" x14ac:dyDescent="0.25">
      <c r="B43" s="166"/>
      <c r="C43" s="154"/>
      <c r="D43" s="193"/>
      <c r="F43" s="84"/>
      <c r="H43" s="56"/>
      <c r="J43" s="84"/>
    </row>
    <row r="44" spans="2:10" ht="18" customHeight="1" x14ac:dyDescent="0.25">
      <c r="B44" s="164" t="s">
        <v>58</v>
      </c>
      <c r="C44" s="152">
        <v>2</v>
      </c>
      <c r="D44" s="155"/>
      <c r="E44" s="126"/>
      <c r="F44" s="84"/>
      <c r="H44" s="56"/>
      <c r="J44" s="84"/>
    </row>
    <row r="45" spans="2:10" ht="23.25" customHeight="1" x14ac:dyDescent="0.25">
      <c r="B45" s="165"/>
      <c r="C45" s="153"/>
      <c r="D45" s="156"/>
      <c r="F45" s="84"/>
      <c r="H45" s="56"/>
      <c r="J45" s="84"/>
    </row>
    <row r="46" spans="2:10" ht="16.5" customHeight="1" x14ac:dyDescent="0.25">
      <c r="B46" s="165"/>
      <c r="C46" s="153"/>
      <c r="D46" s="156"/>
      <c r="F46" s="84"/>
      <c r="H46" s="56"/>
      <c r="J46" s="84"/>
    </row>
    <row r="47" spans="2:10" ht="18" customHeight="1" x14ac:dyDescent="0.25">
      <c r="B47" s="166"/>
      <c r="C47" s="154"/>
      <c r="D47" s="157"/>
      <c r="F47" s="84"/>
      <c r="H47" s="56"/>
      <c r="J47" s="84"/>
    </row>
    <row r="48" spans="2:10" ht="30" customHeight="1" x14ac:dyDescent="0.25">
      <c r="B48" s="124" t="s">
        <v>48</v>
      </c>
      <c r="C48" s="124" t="s">
        <v>45</v>
      </c>
      <c r="D48" s="125"/>
      <c r="F48" s="84"/>
      <c r="H48" s="56"/>
      <c r="J48" s="84"/>
    </row>
    <row r="49" spans="2:10" ht="21" customHeight="1" x14ac:dyDescent="0.25">
      <c r="B49" s="149" t="s">
        <v>51</v>
      </c>
      <c r="C49" s="152">
        <v>2</v>
      </c>
      <c r="D49" s="167"/>
      <c r="F49" s="84"/>
      <c r="H49" s="56"/>
      <c r="J49" s="84"/>
    </row>
    <row r="50" spans="2:10" ht="20.25" customHeight="1" x14ac:dyDescent="0.25">
      <c r="B50" s="150"/>
      <c r="C50" s="153"/>
      <c r="D50" s="168"/>
      <c r="F50" s="84"/>
      <c r="H50" s="56"/>
      <c r="J50" s="84"/>
    </row>
    <row r="51" spans="2:10" ht="18" customHeight="1" x14ac:dyDescent="0.25">
      <c r="B51" s="150"/>
      <c r="C51" s="153"/>
      <c r="D51" s="168"/>
      <c r="F51" s="84"/>
      <c r="H51" s="56"/>
      <c r="J51" s="84"/>
    </row>
    <row r="52" spans="2:10" ht="21" customHeight="1" x14ac:dyDescent="0.25">
      <c r="B52" s="151"/>
      <c r="C52" s="154"/>
      <c r="D52" s="169"/>
      <c r="F52" s="84"/>
      <c r="H52" s="56"/>
      <c r="J52" s="84"/>
    </row>
    <row r="53" spans="2:10" ht="21" customHeight="1" x14ac:dyDescent="0.25">
      <c r="B53" s="149" t="s">
        <v>52</v>
      </c>
      <c r="C53" s="152">
        <v>2</v>
      </c>
      <c r="D53" s="167"/>
      <c r="F53" s="84"/>
      <c r="H53" s="56"/>
      <c r="J53" s="84"/>
    </row>
    <row r="54" spans="2:10" ht="20.25" customHeight="1" x14ac:dyDescent="0.25">
      <c r="B54" s="150"/>
      <c r="C54" s="153"/>
      <c r="D54" s="168"/>
      <c r="F54" s="84"/>
      <c r="H54" s="56"/>
      <c r="J54" s="84"/>
    </row>
    <row r="55" spans="2:10" ht="18" customHeight="1" x14ac:dyDescent="0.25">
      <c r="B55" s="150"/>
      <c r="C55" s="153"/>
      <c r="D55" s="168"/>
      <c r="F55" s="84"/>
      <c r="H55" s="56"/>
      <c r="J55" s="84"/>
    </row>
    <row r="56" spans="2:10" ht="21" customHeight="1" x14ac:dyDescent="0.25">
      <c r="B56" s="151"/>
      <c r="C56" s="154"/>
      <c r="D56" s="169"/>
      <c r="F56" s="84"/>
      <c r="H56" s="56"/>
      <c r="J56" s="84"/>
    </row>
    <row r="57" spans="2:10" ht="21" customHeight="1" x14ac:dyDescent="0.25">
      <c r="B57" s="149" t="s">
        <v>53</v>
      </c>
      <c r="C57" s="152">
        <v>2</v>
      </c>
      <c r="D57" s="155"/>
      <c r="F57" s="84"/>
      <c r="H57" s="56"/>
      <c r="J57" s="84"/>
    </row>
    <row r="58" spans="2:10" ht="20.25" customHeight="1" x14ac:dyDescent="0.25">
      <c r="B58" s="150"/>
      <c r="C58" s="153"/>
      <c r="D58" s="156"/>
      <c r="F58" s="84"/>
      <c r="H58" s="56"/>
      <c r="J58" s="84"/>
    </row>
    <row r="59" spans="2:10" ht="18" customHeight="1" x14ac:dyDescent="0.25">
      <c r="B59" s="150"/>
      <c r="C59" s="153"/>
      <c r="D59" s="156"/>
      <c r="F59" s="84"/>
      <c r="H59" s="56"/>
      <c r="J59" s="84"/>
    </row>
    <row r="60" spans="2:10" ht="21" customHeight="1" x14ac:dyDescent="0.25">
      <c r="B60" s="151"/>
      <c r="C60" s="154"/>
      <c r="D60" s="157"/>
      <c r="F60" s="84"/>
      <c r="H60" s="56"/>
      <c r="J60" s="84"/>
    </row>
    <row r="61" spans="2:10" ht="30" customHeight="1" x14ac:dyDescent="0.25">
      <c r="B61" s="124" t="s">
        <v>54</v>
      </c>
      <c r="C61" s="124" t="s">
        <v>55</v>
      </c>
      <c r="D61" s="125"/>
      <c r="F61" s="84"/>
      <c r="H61" s="56"/>
      <c r="J61" s="84"/>
    </row>
    <row r="62" spans="2:10" ht="39" customHeight="1" x14ac:dyDescent="0.25">
      <c r="B62" s="158" t="s">
        <v>71</v>
      </c>
      <c r="C62" s="152">
        <v>3</v>
      </c>
      <c r="D62" s="161"/>
      <c r="F62" s="84"/>
      <c r="H62" s="56"/>
      <c r="J62" s="84"/>
    </row>
    <row r="63" spans="2:10" ht="35.25" customHeight="1" x14ac:dyDescent="0.25">
      <c r="B63" s="159"/>
      <c r="C63" s="153"/>
      <c r="D63" s="162"/>
      <c r="F63" s="84"/>
      <c r="H63" s="56"/>
      <c r="J63" s="84"/>
    </row>
    <row r="64" spans="2:10" ht="43.5" customHeight="1" x14ac:dyDescent="0.25">
      <c r="B64" s="159"/>
      <c r="C64" s="153"/>
      <c r="D64" s="162"/>
      <c r="F64" s="84"/>
      <c r="H64" s="56"/>
      <c r="J64" s="84"/>
    </row>
    <row r="65" spans="2:10" ht="66.75" customHeight="1" x14ac:dyDescent="0.25">
      <c r="B65" s="160"/>
      <c r="C65" s="154"/>
      <c r="D65" s="163"/>
      <c r="F65" s="84"/>
      <c r="H65" s="56"/>
      <c r="J65" s="84"/>
    </row>
    <row r="66" spans="2:10" x14ac:dyDescent="0.25">
      <c r="F66" s="84"/>
      <c r="H66" s="56"/>
      <c r="J66" s="84"/>
    </row>
    <row r="67" spans="2:10" s="110" customFormat="1" ht="19.899999999999999" customHeight="1" x14ac:dyDescent="0.2">
      <c r="B67" s="175" t="s">
        <v>57</v>
      </c>
      <c r="C67" s="175"/>
      <c r="D67" s="175"/>
      <c r="E67" s="139"/>
      <c r="H67" s="138"/>
      <c r="I67" s="138"/>
    </row>
    <row r="68" spans="2:10" x14ac:dyDescent="0.25">
      <c r="F68" s="84"/>
      <c r="H68" s="56"/>
      <c r="J68" s="84"/>
    </row>
  </sheetData>
  <sheetProtection algorithmName="SHA-512" hashValue="Ys4b+ue9fk1nHRrvZEVklS+ZAiWaBFlxCx/NV2AYtOBa6VDmdq/7bP/NDOrgMbebczj4fOHJHF2j7oKHOvdLxA==" saltValue="2yV5s+K8uSxXuF0kOVyWSg==" spinCount="100000" sheet="1" formatCells="0" formatColumns="0"/>
  <mergeCells count="36">
    <mergeCell ref="B67:D67"/>
    <mergeCell ref="E9:J9"/>
    <mergeCell ref="E8:J8"/>
    <mergeCell ref="E7:J7"/>
    <mergeCell ref="B17:D17"/>
    <mergeCell ref="B26:D26"/>
    <mergeCell ref="E14:J14"/>
    <mergeCell ref="E13:J13"/>
    <mergeCell ref="E12:J12"/>
    <mergeCell ref="E11:J11"/>
    <mergeCell ref="E10:J10"/>
    <mergeCell ref="B40:B43"/>
    <mergeCell ref="C40:C43"/>
    <mergeCell ref="D40:D43"/>
    <mergeCell ref="B22:D22"/>
    <mergeCell ref="B36:B39"/>
    <mergeCell ref="D36:D39"/>
    <mergeCell ref="B33:B34"/>
    <mergeCell ref="D33:D34"/>
    <mergeCell ref="C36:C39"/>
    <mergeCell ref="B30:J30"/>
    <mergeCell ref="B44:B47"/>
    <mergeCell ref="C44:C47"/>
    <mergeCell ref="D44:D47"/>
    <mergeCell ref="B53:B56"/>
    <mergeCell ref="C53:C56"/>
    <mergeCell ref="D53:D56"/>
    <mergeCell ref="B49:B52"/>
    <mergeCell ref="C49:C52"/>
    <mergeCell ref="D49:D52"/>
    <mergeCell ref="B57:B60"/>
    <mergeCell ref="C57:C60"/>
    <mergeCell ref="D57:D60"/>
    <mergeCell ref="B62:B65"/>
    <mergeCell ref="C62:C65"/>
    <mergeCell ref="D62:D65"/>
  </mergeCells>
  <phoneticPr fontId="0" type="noConversion"/>
  <conditionalFormatting sqref="B17:B28">
    <cfRule type="cellIs" dxfId="3" priority="93" stopIfTrue="1" operator="equal">
      <formula>0</formula>
    </cfRule>
  </conditionalFormatting>
  <conditionalFormatting sqref="G18:H21">
    <cfRule type="cellIs" dxfId="2" priority="1" stopIfTrue="1" operator="equal">
      <formula>0</formula>
    </cfRule>
  </conditionalFormatting>
  <conditionalFormatting sqref="G23:H25">
    <cfRule type="cellIs" dxfId="1" priority="3" stopIfTrue="1" operator="equal">
      <formula>0</formula>
    </cfRule>
  </conditionalFormatting>
  <conditionalFormatting sqref="G27:H27">
    <cfRule type="cellIs" dxfId="0" priority="91" stopIfTrue="1" operator="equal">
      <formula>0</formula>
    </cfRule>
  </conditionalFormatting>
  <dataValidations count="5">
    <dataValidation type="list" showInputMessage="1" showErrorMessage="1" sqref="D44:D47 D57:D60" xr:uid="{CB9210A0-F52D-4450-95EF-6D591B2757E3}">
      <formula1>"SI, NO"</formula1>
    </dataValidation>
    <dataValidation type="decimal" allowBlank="1" showInputMessage="1" showErrorMessage="1" sqref="D36:D39" xr:uid="{A6F71750-FE58-422A-BE05-AC0B1A295AAE}">
      <formula1>0</formula1>
      <formula2>100</formula2>
    </dataValidation>
    <dataValidation type="whole" showInputMessage="1" showErrorMessage="1" sqref="D40:D43" xr:uid="{6DE8BA47-3BF4-403A-9463-F9E608FFC78C}">
      <formula1>0</formula1>
      <formula2>1000</formula2>
    </dataValidation>
    <dataValidation type="whole" allowBlank="1" showInputMessage="1" showErrorMessage="1" sqref="D62:D65 D49:D56" xr:uid="{CD7B508F-3CDD-4B59-8C95-ECA0A6378BAA}">
      <formula1>0</formula1>
      <formula2>1000</formula2>
    </dataValidation>
    <dataValidation type="decimal" allowBlank="1" showInputMessage="1" showErrorMessage="1" errorTitle="Error en les dades introduïdes:" error="L'import presentat ha de ser igual o inferior a l'import establert en la licitació (casella D)._x000a__x000a_" sqref="G27 G23:G25 G18:G21" xr:uid="{E83263BA-D1C5-4C21-9E40-BF831B09882F}">
      <formula1>0</formula1>
      <formula2>D18</formula2>
    </dataValidation>
  </dataValidations>
  <printOptions horizontalCentered="1" verticalCentered="1"/>
  <pageMargins left="0" right="0" top="0.59055118110236227" bottom="0.15748031496062992" header="0" footer="0"/>
  <pageSetup paperSize="9" scale="46" orientation="portrait" r:id="rId1"/>
  <headerFooter alignWithMargins="0">
    <oddHeader>&amp;L&amp;G</oddHeader>
    <oddFooter>Página &amp;P&amp;R</oddFooter>
  </headerFooter>
  <rowBreaks count="2" manualBreakCount="2">
    <brk id="30" max="16383" man="1"/>
    <brk id="63" min="1" max="9" man="1"/>
  </rowBreaks>
  <colBreaks count="1" manualBreakCount="1">
    <brk id="5" max="75" man="1"/>
  </col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Props1.xml><?xml version="1.0" encoding="utf-8"?>
<ds:datastoreItem xmlns:ds="http://schemas.openxmlformats.org/officeDocument/2006/customXml" ds:itemID="{3A294A34-64C9-43EB-A740-4CE8BE6030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0D27EF-F730-442F-B783-52255AE6AF96}">
  <ds:schemaRefs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d6d62c8-c773-45e4-ad7a-2e75c784fc37"/>
    <ds:schemaRef ds:uri="556a85ef-6779-461c-8e2e-65dd73da1220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INSTRUCCIONS  COMPLIMENTACIÓ</vt:lpstr>
      <vt:lpstr>LOT ÚNIC</vt:lpstr>
      <vt:lpstr>'INSTRUCCIONS  COMPLIMENTACIÓ'!Área_de_impresión</vt:lpstr>
      <vt:lpstr>'LOT ÚNIC'!Área_de_impresión</vt:lpstr>
      <vt:lpstr>'LOT ÚNIC'!Títulos_a_imprimir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cp:lastPrinted>2022-10-13T13:11:54Z</cp:lastPrinted>
  <dcterms:created xsi:type="dcterms:W3CDTF">2005-12-15T16:43:39Z</dcterms:created>
  <dcterms:modified xsi:type="dcterms:W3CDTF">2025-06-17T14:56:22Z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